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ΜΙΣΘΩΤΟΙ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<sst xmlns="http://schemas.openxmlformats.org/spreadsheetml/2006/main" count="72" uniqueCount="46">
  <si>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ΑΝΩ ΤΗΣ 5ΕΤΙΑΣ</t>
  </si>
  <si>
    <t>ΚΑΤΩ ΤΗΣ 5ΕΤΙΑΣ</t>
  </si>
  <si>
    <t xml:space="preserve">ΠΟΣΟΣΤΑ ΕΡΓΑΖΟΜΕΝΟΥ </t>
  </si>
  <si>
    <t xml:space="preserve">ΕΙΣΦΟΡΕΣ ΕΡΓΑΖΟΜΕΝΟΥ </t>
  </si>
  <si>
    <t>ΠΟΣΟΣΤΑ ΕΡΓΟΔΟΤΗ</t>
  </si>
  <si>
    <t>ΕΙΣΦΟΡΕΣ ΕΡΓΟΔΟΤΗ</t>
  </si>
  <si>
    <t>-</t>
  </si>
  <si>
    <t>ΕΙΣΦΟΡΕΣ ΜΙΣΘΩΤΩΝ ΣΤΟ ΤΣΜΕΔΕ (ΑΣΦΑΛΙΣΜΕΝΩΝ ΜΕΤΑ ΤΗΝ 1/1/93)</t>
  </si>
  <si>
    <t>ΕΤΗΣΙΑ ΕΙΣΦΟΡΑ</t>
  </si>
  <si>
    <t>ΣΥΝΟΛΟ ΕΙΣΦΟΡΩΝ</t>
  </si>
  <si>
    <t>ΜΗΝΙΑΙΑ ΕΙΣΦΟΡΑ</t>
  </si>
  <si>
    <t>ΕΙΣΦΟΡΕΣ ΜΙΣΘΩΤΩΝ ΣΤΟ ΤΣΜΕΔΕ (ΑΣΦΑΛΙΣΜΕΝΩΝ ΠΡΙΝ ΤΗΝ 1/1/93)</t>
  </si>
  <si>
    <t>ΒΑΣΗ ΥΠΟΛΟΓΙΣΜΟΥ =ΜΙΣΘΟΣ</t>
  </si>
  <si>
    <t>ΒΑΣΗ ΥΠΟΛΟΓΙΣΜΟΥ=MAX 2.080,00 €</t>
  </si>
  <si>
    <t>ΟΙ ΥΠΟΛΟΙΠΟΙ ΚΛΑΔΟΙ υπολογίζονται επί του Συνόλου Αποδοχών.</t>
  </si>
  <si>
    <t>Το Σύνολο Αποδοχών δεν μπορεί να είναι Ανώτερο από 2.080,00 €</t>
  </si>
  <si>
    <t>ΟΛΟΙ ΟΙ ΚΛΑΔΟΙ υπολογίζονται και στις 15 μισθολογικές περιόδους</t>
  </si>
  <si>
    <t>( 12 Μήνες + Δ.Πάσχα + Επίδ.Αδείας + Δ.Χριστουγέννων )</t>
  </si>
  <si>
    <t>ΕΚΤΟΣ ΤΗΣ ΕΙΔΙΚΗΣ ΠΡΟΣΑΥΞΗΣΗΣ επί 12 μισθολογικές περιόδους (12 Μήνες)</t>
  </si>
  <si>
    <t>Ο ΚΛΑΔΟΣ ΥΓΕΙΑΣ υπολογίζεται επί του Συνόλου Αποδοχών. Το Σύνολο Αποδοχών δεν μπορεί να είναι Κατώτερο από το 693,35 € καθώς επίσης δεν μπορεί να είναι Ανώτερο από την Ανώτατη κλάση του ΙΚΑ όπως αυτή διαμορφώνεται κάθε φορά (= 2432,25 €)</t>
  </si>
  <si>
    <t>ΟΛΕΣ οι Εισφορές υπολογίζονται στο ΣΥΝΟΛΟ ΑΠΟΔΟΧΩΝ ( εκτός του ΚΙΝΗΤΡΟΥ ΑΠΟΔΟΣΗΣ για το Δημόσιο )</t>
  </si>
  <si>
    <t>ΔΙΕΥΚΡΙΝΗΣΕΙΣ</t>
  </si>
  <si>
    <r>
      <t>Η βάση υπολογισμού δεν</t>
    </r>
    <r>
      <rPr>
        <sz val="10"/>
        <color indexed="8"/>
        <rFont val="Arial"/>
        <family val="2"/>
      </rPr>
      <t xml:space="preserve"> μπορεί να είναι ανώτερη από  5.546,80 € και κατώτερη από 693,35 €</t>
    </r>
  </si>
  <si>
    <t>Συμφωνα με το νόμο 3996/2011, υποχρεώνονται οι μισθωτοί, με μισθό κάτω από 693,35€ (π.χ. μερικής απασχόλησης) να καταβάλλουν οι ίδιοι τη διαφορά των εισφορών τους, ως το ύψος του ποσού που αναλογεί στην ασφαλιστική κλάση τους.</t>
  </si>
  <si>
    <r>
      <t>Συγκεκριμένα: «Για τις περιπτώσεις ασφαλισμένων των οποίων οι αποδοχές υπολείπονται του ποσού της 1ης ασφαλιστικής κατηγορίας, οι διαφορές που προκύπτουν στην εισφορά ασφαλισμένου και εργοδότη καταβάλλονται α</t>
    </r>
    <r>
      <rPr>
        <u val="single"/>
        <sz val="10"/>
        <rFont val="Arial"/>
        <family val="2"/>
      </rPr>
      <t>πό τον ίδιο τον ασφαλισμένο,</t>
    </r>
    <r>
      <rPr>
        <sz val="10"/>
        <rFont val="Arial"/>
        <family val="2"/>
      </rPr>
      <t xml:space="preserve"> εντός του πρώτου τριμήνου του επομένου έτους, και σε τρεις κατ’ ανώτατο όριο μηνιαίες δόσεις, εφόσον το οφειλόμενο ποσό υπερβαίνει τα € 150,00»</t>
    </r>
  </si>
  <si>
    <t>ΧΡΟΝΙΚΗ ΠΕΡΙΟΔΟΣ</t>
  </si>
  <si>
    <t>ΕΡΓΟΔΟΤΗΣ</t>
  </si>
  <si>
    <t>ΣΥΝΟΛΟ</t>
  </si>
  <si>
    <t>01/01/94 - 28/04/02</t>
  </si>
  <si>
    <t>4,08</t>
  </si>
  <si>
    <t>7,33</t>
  </si>
  <si>
    <t>11,41%</t>
  </si>
  <si>
    <t>29/04/02 - 31/12/02</t>
  </si>
  <si>
    <t>4,13</t>
  </si>
  <si>
    <t>7,38</t>
  </si>
  <si>
    <t>11,51%</t>
  </si>
  <si>
    <t>4,18</t>
  </si>
  <si>
    <t>7,43</t>
  </si>
  <si>
    <t>(Παλαιοί και νεοασφαλισμένοι)</t>
  </si>
  <si>
    <t>11,61%</t>
  </si>
  <si>
    <t>ΑΣΦΑΛΙΣΜΕΝΟΣ</t>
  </si>
  <si>
    <t>ΠΟΣΟΣΤΑ ΕΙΣΦΟΡΩΝ ΙΚΑ</t>
  </si>
  <si>
    <t>01/01/2003 -</t>
  </si>
  <si>
    <t>Οι ασφαλιζόμενοι στο ΤΣΜΕΔΕ ασφαλίζονται παράλληλα και στο ΙΚΑ για τους κλάδους ΑΣΘΕΝΕΙΑΣ σε χρήμα και ΟΑΕΔ (ΑΝΕΡΓΙΑΣ, ΣΤΡΑΤΕΥΣΕΩΣ, ΔΛΟΕΜ, ΕΛΠΕΚΕ, ΛΠΕαΑΕ, ΕΚΛΑ), ΕΕ και ΟΕΚ.</t>
  </si>
  <si>
    <t xml:space="preserve">ΣΤΑ ΠΑΡΑΠΑΝΩ ΛΟΓΩ ΤΟΥ ΜΕΣΟΠΡΟΘΕΣΜΟΥ ΕΓΙΝΕ ΤΗΝ 1/1/2008 ΑΥΞΗΣΗ +0.5% ΣΤΙΣ ΕΙΣΦΟΡΕΣ ΑΣΦΑΛΙΣΜΕΝΟΥ ΚΑΙ ΕΡΓΟΔΟΤΗ </t>
  </si>
  <si>
    <t>ΒΑΣΗ ΥΠΟΛΟΓΙΣΜΟΥ =ΜΙΣΘΟΣ (πχ 2000 €)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</si>
</sst>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€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0" fontId="0" fillId="0" borderId="1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10" fontId="0" fillId="0" borderId="9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9" fontId="0" fillId="0" borderId="1" xfId="0" applyNumberFormat="1" applyFont="1" applyBorder="1" applyAlignment="1">
      <alignment horizontal="center" wrapText="1"/>
    </xf>
    <xf numFmtId="9" fontId="0" fillId="0" borderId="9" xfId="0" applyNumberFormat="1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10" fontId="0" fillId="0" borderId="11" xfId="0" applyNumberFormat="1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9" fontId="0" fillId="0" borderId="22" xfId="0" applyNumberFormat="1" applyFont="1" applyBorder="1" applyAlignment="1">
      <alignment horizontal="center" wrapText="1"/>
    </xf>
    <xf numFmtId="9" fontId="0" fillId="0" borderId="24" xfId="0" applyNumberFormat="1" applyFont="1" applyBorder="1" applyAlignment="1">
      <alignment horizontal="center" wrapText="1"/>
    </xf>
    <xf numFmtId="2" fontId="0" fillId="0" borderId="18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5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26" xfId="0" applyFont="1" applyFill="1" applyBorder="1" applyAlignment="1">
      <alignment wrapText="1"/>
    </xf>
    <xf numFmtId="0" fontId="0" fillId="0" borderId="33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9" fontId="0" fillId="0" borderId="34" xfId="0" applyNumberFormat="1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10" fontId="0" fillId="0" borderId="34" xfId="0" applyNumberFormat="1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2" fontId="0" fillId="0" borderId="37" xfId="0" applyNumberFormat="1" applyFont="1" applyBorder="1" applyAlignment="1">
      <alignment horizontal="center" wrapText="1"/>
    </xf>
    <xf numFmtId="10" fontId="0" fillId="0" borderId="37" xfId="0" applyNumberFormat="1" applyFont="1" applyBorder="1" applyAlignment="1">
      <alignment horizontal="center" wrapText="1"/>
    </xf>
    <xf numFmtId="2" fontId="0" fillId="0" borderId="38" xfId="0" applyNumberFormat="1" applyFont="1" applyBorder="1" applyAlignment="1">
      <alignment horizontal="center" wrapText="1"/>
    </xf>
    <xf numFmtId="2" fontId="0" fillId="0" borderId="39" xfId="0" applyNumberFormat="1" applyFont="1" applyFill="1" applyBorder="1" applyAlignment="1">
      <alignment horizontal="center" wrapText="1"/>
    </xf>
    <xf numFmtId="2" fontId="0" fillId="0" borderId="18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28">
      <selection activeCell="E35" sqref="E35"/>
    </sheetView>
  </sheetViews>
  <sheetFormatPr defaultColWidth="9.140625" defaultRowHeight="12.75"/>
  <cols>
    <col min="1" max="1" width="13.28125" style="2" customWidth="1"/>
    <col min="2" max="2" width="11.421875" style="2" customWidth="1"/>
    <col min="3" max="3" width="14.00390625" style="2" customWidth="1"/>
    <col min="4" max="5" width="12.8515625" style="2" customWidth="1"/>
    <col min="6" max="8" width="11.8515625" style="2" customWidth="1"/>
    <col min="9" max="9" width="10.8515625" style="2" customWidth="1"/>
    <col min="10" max="10" width="11.28125" style="2" customWidth="1"/>
    <col min="11" max="16384" width="9.140625" style="2" customWidth="1"/>
  </cols>
  <sheetData>
    <row r="1" spans="1:7" ht="13.5" thickBot="1">
      <c r="A1" s="1" t="s">
        <v>7</v>
      </c>
      <c r="C1" s="1"/>
      <c r="D1" s="1"/>
      <c r="E1" s="1"/>
      <c r="F1" s="1"/>
      <c r="G1" s="1"/>
    </row>
    <row r="2" spans="1:5" ht="13.5" thickBot="1">
      <c r="A2" s="8" t="s">
        <v>0</v>
      </c>
      <c r="B2" s="9"/>
      <c r="C2" s="9"/>
      <c r="D2" s="10"/>
      <c r="E2" s="11"/>
    </row>
    <row r="3" spans="1:5" ht="51">
      <c r="A3" s="12" t="s">
        <v>2</v>
      </c>
      <c r="B3" s="13" t="s">
        <v>12</v>
      </c>
      <c r="C3" s="13" t="s">
        <v>3</v>
      </c>
      <c r="D3" s="13" t="s">
        <v>4</v>
      </c>
      <c r="E3" s="14" t="s">
        <v>5</v>
      </c>
    </row>
    <row r="4" spans="1:5" ht="12.75">
      <c r="A4" s="15">
        <v>0.0667</v>
      </c>
      <c r="B4" s="16">
        <v>2000</v>
      </c>
      <c r="C4" s="16">
        <f>B4*A4</f>
        <v>133.39999999999998</v>
      </c>
      <c r="D4" s="17">
        <v>0.1333</v>
      </c>
      <c r="E4" s="18">
        <f>B4*D4</f>
        <v>266.6</v>
      </c>
    </row>
    <row r="5" spans="1:5" ht="12.75">
      <c r="A5" s="19">
        <v>58.24</v>
      </c>
      <c r="B5" s="16">
        <v>2000</v>
      </c>
      <c r="C5" s="16">
        <f>A5</f>
        <v>58.24</v>
      </c>
      <c r="D5" s="16" t="s">
        <v>6</v>
      </c>
      <c r="E5" s="18" t="s">
        <v>6</v>
      </c>
    </row>
    <row r="6" spans="1:5" ht="12.75">
      <c r="A6" s="20">
        <v>0.03</v>
      </c>
      <c r="B6" s="16">
        <v>2000</v>
      </c>
      <c r="C6" s="16">
        <f>B6*A6</f>
        <v>60</v>
      </c>
      <c r="D6" s="21">
        <v>0.03</v>
      </c>
      <c r="E6" s="18">
        <f>B6*D6</f>
        <v>60</v>
      </c>
    </row>
    <row r="7" spans="1:5" ht="12.75">
      <c r="A7" s="20">
        <v>0.04</v>
      </c>
      <c r="B7" s="16">
        <v>2000</v>
      </c>
      <c r="C7" s="16">
        <f>B7*A7</f>
        <v>80</v>
      </c>
      <c r="D7" s="16" t="s">
        <v>6</v>
      </c>
      <c r="E7" s="18" t="s">
        <v>6</v>
      </c>
    </row>
    <row r="8" spans="1:5" ht="12.75">
      <c r="A8" s="15">
        <v>0.0215</v>
      </c>
      <c r="B8" s="16">
        <v>2000</v>
      </c>
      <c r="C8" s="16">
        <f>B8*A8</f>
        <v>43</v>
      </c>
      <c r="D8" s="17">
        <v>0.043</v>
      </c>
      <c r="E8" s="18">
        <f>B8*D8</f>
        <v>86</v>
      </c>
    </row>
    <row r="9" spans="1:5" ht="13.5" thickBot="1">
      <c r="A9" s="22" t="s">
        <v>10</v>
      </c>
      <c r="B9" s="23"/>
      <c r="C9" s="24">
        <f>SUM(C4:C8)</f>
        <v>374.64</v>
      </c>
      <c r="D9" s="23"/>
      <c r="E9" s="25">
        <f>SUM(E4:E8)</f>
        <v>412.6</v>
      </c>
    </row>
    <row r="10" spans="1:5" ht="13.5" thickBot="1">
      <c r="A10" s="26" t="s">
        <v>8</v>
      </c>
      <c r="B10" s="27"/>
      <c r="C10" s="28">
        <f>C4*14+C5*12+C6*14+C7*14+C8*14</f>
        <v>5128.48</v>
      </c>
      <c r="D10" s="27"/>
      <c r="E10" s="61">
        <f>E4*14+E6*14+E8*14</f>
        <v>5776.400000000001</v>
      </c>
    </row>
    <row r="11" spans="1:5" ht="13.5" thickBot="1">
      <c r="A11" s="26" t="s">
        <v>9</v>
      </c>
      <c r="B11" s="27"/>
      <c r="C11" s="27">
        <f>C10+E10</f>
        <v>10904.880000000001</v>
      </c>
      <c r="D11" s="27"/>
      <c r="E11" s="28"/>
    </row>
    <row r="12" spans="6:10" ht="13.5" thickBot="1">
      <c r="F12" s="29"/>
      <c r="G12" s="29"/>
      <c r="H12" s="29"/>
      <c r="I12" s="29"/>
      <c r="J12" s="29"/>
    </row>
    <row r="13" spans="1:10" ht="13.5" thickBot="1">
      <c r="A13" s="8" t="s">
        <v>1</v>
      </c>
      <c r="B13" s="9"/>
      <c r="C13" s="9"/>
      <c r="D13" s="10"/>
      <c r="E13" s="30"/>
      <c r="F13" s="29"/>
      <c r="G13" s="29"/>
      <c r="H13" s="29"/>
      <c r="I13" s="29"/>
      <c r="J13" s="29"/>
    </row>
    <row r="14" spans="1:5" ht="63.75">
      <c r="A14" s="31" t="s">
        <v>2</v>
      </c>
      <c r="B14" s="13" t="s">
        <v>45</v>
      </c>
      <c r="C14" s="13" t="s">
        <v>3</v>
      </c>
      <c r="D14" s="32" t="s">
        <v>4</v>
      </c>
      <c r="E14" s="33" t="s">
        <v>5</v>
      </c>
    </row>
    <row r="15" spans="1:5" ht="12.75">
      <c r="A15" s="34">
        <v>0.0334</v>
      </c>
      <c r="B15" s="16">
        <v>2000</v>
      </c>
      <c r="C15" s="16">
        <f>B15*A15</f>
        <v>66.8</v>
      </c>
      <c r="D15" s="35">
        <v>0.1333</v>
      </c>
      <c r="E15" s="36">
        <f>B15*D15</f>
        <v>266.6</v>
      </c>
    </row>
    <row r="16" spans="1:5" ht="12.75">
      <c r="A16" s="19">
        <v>58.24</v>
      </c>
      <c r="B16" s="16">
        <v>2000</v>
      </c>
      <c r="C16" s="16">
        <f>A16</f>
        <v>58.24</v>
      </c>
      <c r="D16" s="37" t="s">
        <v>6</v>
      </c>
      <c r="E16" s="36" t="s">
        <v>6</v>
      </c>
    </row>
    <row r="17" spans="1:5" ht="12.75">
      <c r="A17" s="34">
        <v>0.015</v>
      </c>
      <c r="B17" s="16">
        <v>2000</v>
      </c>
      <c r="C17" s="16">
        <f>B17*A17</f>
        <v>30</v>
      </c>
      <c r="D17" s="38">
        <v>0.03</v>
      </c>
      <c r="E17" s="36">
        <f>B17*D17</f>
        <v>60</v>
      </c>
    </row>
    <row r="18" spans="1:5" ht="12.75">
      <c r="A18" s="39">
        <v>0.04</v>
      </c>
      <c r="B18" s="16">
        <v>2000</v>
      </c>
      <c r="C18" s="16">
        <f>B18*A18</f>
        <v>80</v>
      </c>
      <c r="D18" s="37" t="s">
        <v>6</v>
      </c>
      <c r="E18" s="36" t="s">
        <v>6</v>
      </c>
    </row>
    <row r="19" spans="1:5" ht="12.75">
      <c r="A19" s="15">
        <v>0.0215</v>
      </c>
      <c r="B19" s="16">
        <v>2000</v>
      </c>
      <c r="C19" s="16">
        <f>B19*A19</f>
        <v>43</v>
      </c>
      <c r="D19" s="38">
        <v>0.043</v>
      </c>
      <c r="E19" s="36">
        <f>B19*D19</f>
        <v>86</v>
      </c>
    </row>
    <row r="20" spans="1:5" ht="13.5" thickBot="1">
      <c r="A20" s="22" t="s">
        <v>10</v>
      </c>
      <c r="B20" s="23"/>
      <c r="C20" s="24">
        <f>SUM(C15:C19)</f>
        <v>278.03999999999996</v>
      </c>
      <c r="D20" s="23"/>
      <c r="E20" s="25">
        <f>SUM(E15:E19)</f>
        <v>412.6</v>
      </c>
    </row>
    <row r="21" spans="1:5" ht="13.5" thickBot="1">
      <c r="A21" s="26" t="s">
        <v>8</v>
      </c>
      <c r="B21" s="27"/>
      <c r="C21" s="61">
        <f>C15*14+C16*12+C17*14+C18*14+C19*14</f>
        <v>3776.08</v>
      </c>
      <c r="D21" s="62"/>
      <c r="E21" s="61">
        <f>E15*14+E17*14+E19*14</f>
        <v>5776.400000000001</v>
      </c>
    </row>
    <row r="22" spans="1:5" ht="13.5" thickBot="1">
      <c r="A22" s="26" t="s">
        <v>9</v>
      </c>
      <c r="B22" s="27"/>
      <c r="C22" s="62">
        <f>C21+E21</f>
        <v>9552.48</v>
      </c>
      <c r="D22" s="62"/>
      <c r="E22" s="61"/>
    </row>
    <row r="23" spans="1:5" ht="12.75">
      <c r="A23" s="29"/>
      <c r="B23" s="29"/>
      <c r="C23" s="29"/>
      <c r="D23" s="29"/>
      <c r="E23" s="29"/>
    </row>
    <row r="24" spans="1:6" ht="12.75">
      <c r="A24" s="48" t="s">
        <v>21</v>
      </c>
      <c r="B24" s="49"/>
      <c r="C24" s="49"/>
      <c r="D24" s="49"/>
      <c r="E24" s="49"/>
      <c r="F24" s="50"/>
    </row>
    <row r="25" spans="1:6" ht="12.75" customHeight="1">
      <c r="A25" s="42" t="s">
        <v>20</v>
      </c>
      <c r="B25" s="43"/>
      <c r="C25" s="43"/>
      <c r="D25" s="43"/>
      <c r="E25" s="43"/>
      <c r="F25" s="44"/>
    </row>
    <row r="26" spans="1:6" ht="12.75">
      <c r="A26" s="42"/>
      <c r="B26" s="43"/>
      <c r="C26" s="43"/>
      <c r="D26" s="43"/>
      <c r="E26" s="43"/>
      <c r="F26" s="44"/>
    </row>
    <row r="27" spans="1:6" ht="12.75" customHeight="1">
      <c r="A27" s="42" t="s">
        <v>22</v>
      </c>
      <c r="B27" s="43"/>
      <c r="C27" s="43"/>
      <c r="D27" s="43"/>
      <c r="E27" s="43"/>
      <c r="F27" s="44"/>
    </row>
    <row r="28" spans="1:6" ht="12.75">
      <c r="A28" s="42"/>
      <c r="B28" s="43"/>
      <c r="C28" s="43"/>
      <c r="D28" s="43"/>
      <c r="E28" s="43"/>
      <c r="F28" s="44"/>
    </row>
    <row r="29" spans="1:6" ht="12.75">
      <c r="A29" s="51" t="s">
        <v>23</v>
      </c>
      <c r="B29" s="52"/>
      <c r="C29" s="52"/>
      <c r="D29" s="52"/>
      <c r="E29" s="52"/>
      <c r="F29" s="53"/>
    </row>
    <row r="30" spans="1:6" ht="32.25" customHeight="1">
      <c r="A30" s="51"/>
      <c r="B30" s="52"/>
      <c r="C30" s="52"/>
      <c r="D30" s="52"/>
      <c r="E30" s="52"/>
      <c r="F30" s="53"/>
    </row>
    <row r="31" spans="1:6" ht="68.25" customHeight="1">
      <c r="A31" s="45" t="s">
        <v>24</v>
      </c>
      <c r="B31" s="46"/>
      <c r="C31" s="46"/>
      <c r="D31" s="46"/>
      <c r="E31" s="46"/>
      <c r="F31" s="47"/>
    </row>
    <row r="32" spans="1:6" ht="15">
      <c r="A32" s="7"/>
      <c r="B32" s="3"/>
      <c r="C32" s="3"/>
      <c r="D32" s="3"/>
      <c r="E32" s="3"/>
      <c r="F32" s="3"/>
    </row>
    <row r="33" ht="12.75">
      <c r="A33" s="1" t="s">
        <v>11</v>
      </c>
    </row>
    <row r="34" ht="13.5" thickBot="1"/>
    <row r="35" spans="1:5" ht="51">
      <c r="A35" s="12" t="s">
        <v>2</v>
      </c>
      <c r="B35" s="13" t="s">
        <v>13</v>
      </c>
      <c r="C35" s="13" t="s">
        <v>3</v>
      </c>
      <c r="D35" s="13" t="s">
        <v>4</v>
      </c>
      <c r="E35" s="14" t="s">
        <v>5</v>
      </c>
    </row>
    <row r="36" spans="1:5" ht="12.75">
      <c r="A36" s="15">
        <v>0.0667</v>
      </c>
      <c r="B36" s="16">
        <v>2080</v>
      </c>
      <c r="C36" s="16">
        <f>B36*A36</f>
        <v>138.736</v>
      </c>
      <c r="D36" s="17">
        <v>0.1333</v>
      </c>
      <c r="E36" s="18">
        <f>B36*D36</f>
        <v>277.264</v>
      </c>
    </row>
    <row r="37" spans="1:5" ht="12.75">
      <c r="A37" s="4">
        <v>83.2</v>
      </c>
      <c r="B37" s="16">
        <v>2080</v>
      </c>
      <c r="C37" s="16">
        <f>A37</f>
        <v>83.2</v>
      </c>
      <c r="D37" s="16" t="s">
        <v>6</v>
      </c>
      <c r="E37" s="18" t="s">
        <v>6</v>
      </c>
    </row>
    <row r="38" spans="1:5" ht="12.75">
      <c r="A38" s="20">
        <v>0.03</v>
      </c>
      <c r="B38" s="16">
        <v>2080</v>
      </c>
      <c r="C38" s="16">
        <f>B38*A38</f>
        <v>62.4</v>
      </c>
      <c r="D38" s="21">
        <v>0.03</v>
      </c>
      <c r="E38" s="18">
        <f>B38*D38</f>
        <v>62.4</v>
      </c>
    </row>
    <row r="39" spans="1:5" ht="12.75">
      <c r="A39" s="63">
        <v>0.04</v>
      </c>
      <c r="B39" s="64">
        <v>2080</v>
      </c>
      <c r="C39" s="64">
        <f>B39*A39</f>
        <v>83.2</v>
      </c>
      <c r="D39" s="64" t="s">
        <v>6</v>
      </c>
      <c r="E39" s="65" t="s">
        <v>6</v>
      </c>
    </row>
    <row r="40" spans="1:5" ht="13.5" thickBot="1">
      <c r="A40" s="66">
        <v>0.0215</v>
      </c>
      <c r="B40" s="67">
        <v>2432.25</v>
      </c>
      <c r="C40" s="68">
        <f>B40*A40</f>
        <v>52.293375</v>
      </c>
      <c r="D40" s="69">
        <v>0.043</v>
      </c>
      <c r="E40" s="70">
        <f>B40*D40</f>
        <v>104.58675</v>
      </c>
    </row>
    <row r="41" spans="1:5" ht="13.5" thickBot="1">
      <c r="A41" s="26" t="s">
        <v>10</v>
      </c>
      <c r="B41" s="27"/>
      <c r="C41" s="71">
        <f>SUM(C36:C40)</f>
        <v>419.8293749999999</v>
      </c>
      <c r="D41" s="27"/>
      <c r="E41" s="72">
        <f>SUM(E36:E40)</f>
        <v>444.25075</v>
      </c>
    </row>
    <row r="42" spans="1:5" ht="13.5" thickBot="1">
      <c r="A42" s="26" t="s">
        <v>8</v>
      </c>
      <c r="B42" s="27"/>
      <c r="C42" s="40">
        <f>C36*14+C37*12+C38*14+C39*14+C40*14</f>
        <v>5711.211249999999</v>
      </c>
      <c r="D42" s="41"/>
      <c r="E42" s="40">
        <f>E36*14+E38*14+E40*14</f>
        <v>6219.5105</v>
      </c>
    </row>
    <row r="43" spans="1:5" ht="13.5" thickBot="1">
      <c r="A43" s="26" t="s">
        <v>9</v>
      </c>
      <c r="B43" s="27"/>
      <c r="C43" s="41">
        <f>C42+E42</f>
        <v>11930.72175</v>
      </c>
      <c r="D43" s="41"/>
      <c r="E43" s="40"/>
    </row>
    <row r="44" ht="13.5" customHeight="1"/>
    <row r="45" spans="1:6" ht="12.75">
      <c r="A45" s="48" t="s">
        <v>21</v>
      </c>
      <c r="B45" s="49"/>
      <c r="C45" s="49"/>
      <c r="D45" s="49"/>
      <c r="E45" s="49"/>
      <c r="F45" s="50"/>
    </row>
    <row r="46" spans="1:6" ht="25.5" customHeight="1">
      <c r="A46" s="42" t="s">
        <v>19</v>
      </c>
      <c r="B46" s="43"/>
      <c r="C46" s="43"/>
      <c r="D46" s="43"/>
      <c r="E46" s="43"/>
      <c r="F46" s="44"/>
    </row>
    <row r="47" spans="1:6" ht="25.5" customHeight="1">
      <c r="A47" s="42"/>
      <c r="B47" s="43"/>
      <c r="C47" s="43"/>
      <c r="D47" s="43"/>
      <c r="E47" s="43"/>
      <c r="F47" s="44"/>
    </row>
    <row r="48" spans="1:6" ht="12.75" customHeight="1">
      <c r="A48" s="42" t="s">
        <v>14</v>
      </c>
      <c r="B48" s="43"/>
      <c r="C48" s="43"/>
      <c r="D48" s="43"/>
      <c r="E48" s="43"/>
      <c r="F48" s="44"/>
    </row>
    <row r="49" spans="1:6" ht="12.75" customHeight="1">
      <c r="A49" s="42" t="s">
        <v>15</v>
      </c>
      <c r="B49" s="43"/>
      <c r="C49" s="43"/>
      <c r="D49" s="43"/>
      <c r="E49" s="43"/>
      <c r="F49" s="44"/>
    </row>
    <row r="50" spans="1:6" ht="12.75" customHeight="1">
      <c r="A50" s="42" t="s">
        <v>16</v>
      </c>
      <c r="B50" s="43"/>
      <c r="C50" s="43"/>
      <c r="D50" s="43"/>
      <c r="E50" s="43"/>
      <c r="F50" s="44"/>
    </row>
    <row r="51" spans="1:6" ht="12.75" customHeight="1">
      <c r="A51" s="42" t="s">
        <v>17</v>
      </c>
      <c r="B51" s="43"/>
      <c r="C51" s="43"/>
      <c r="D51" s="43"/>
      <c r="E51" s="43"/>
      <c r="F51" s="44"/>
    </row>
    <row r="52" spans="1:6" ht="13.5" customHeight="1">
      <c r="A52" s="45" t="s">
        <v>18</v>
      </c>
      <c r="B52" s="46"/>
      <c r="C52" s="46"/>
      <c r="D52" s="46"/>
      <c r="E52" s="46"/>
      <c r="F52" s="47"/>
    </row>
    <row r="54" spans="1:4" ht="12.75" customHeight="1">
      <c r="A54" s="56" t="s">
        <v>41</v>
      </c>
      <c r="B54" s="56"/>
      <c r="C54" s="56"/>
      <c r="D54" s="56"/>
    </row>
    <row r="55" spans="1:4" ht="12.75" customHeight="1">
      <c r="A55" s="57" t="s">
        <v>38</v>
      </c>
      <c r="B55" s="57"/>
      <c r="C55" s="57"/>
      <c r="D55" s="57"/>
    </row>
    <row r="56" spans="1:6" ht="39.75" customHeight="1">
      <c r="A56" s="60" t="s">
        <v>43</v>
      </c>
      <c r="B56" s="5"/>
      <c r="C56" s="5"/>
      <c r="D56" s="5"/>
      <c r="E56" s="5"/>
      <c r="F56" s="5"/>
    </row>
    <row r="57" spans="1:6" ht="12.75" customHeight="1">
      <c r="A57" s="60"/>
      <c r="B57" s="5"/>
      <c r="C57" s="5"/>
      <c r="D57" s="5"/>
      <c r="E57" s="5"/>
      <c r="F57" s="5"/>
    </row>
    <row r="58" spans="1:4" ht="25.5">
      <c r="A58" s="55" t="s">
        <v>25</v>
      </c>
      <c r="B58" s="55" t="s">
        <v>40</v>
      </c>
      <c r="C58" s="55" t="s">
        <v>26</v>
      </c>
      <c r="D58" s="55" t="s">
        <v>27</v>
      </c>
    </row>
    <row r="59" spans="1:4" ht="25.5">
      <c r="A59" s="54" t="s">
        <v>28</v>
      </c>
      <c r="B59" s="54" t="s">
        <v>29</v>
      </c>
      <c r="C59" s="54" t="s">
        <v>30</v>
      </c>
      <c r="D59" s="54" t="s">
        <v>31</v>
      </c>
    </row>
    <row r="60" spans="1:4" ht="25.5">
      <c r="A60" s="54" t="s">
        <v>32</v>
      </c>
      <c r="B60" s="54" t="s">
        <v>33</v>
      </c>
      <c r="C60" s="54" t="s">
        <v>34</v>
      </c>
      <c r="D60" s="54" t="s">
        <v>35</v>
      </c>
    </row>
    <row r="61" spans="1:4" ht="12.75">
      <c r="A61" s="54" t="s">
        <v>42</v>
      </c>
      <c r="B61" s="54" t="s">
        <v>36</v>
      </c>
      <c r="C61" s="54" t="s">
        <v>37</v>
      </c>
      <c r="D61" s="54" t="s">
        <v>39</v>
      </c>
    </row>
    <row r="62" spans="1:4" ht="12.75">
      <c r="A62" s="58"/>
      <c r="B62" s="58"/>
      <c r="C62" s="58"/>
      <c r="D62" s="58"/>
    </row>
    <row r="63" spans="1:6" ht="34.5" customHeight="1">
      <c r="A63" s="60" t="s">
        <v>44</v>
      </c>
      <c r="B63" s="5"/>
      <c r="C63" s="5"/>
      <c r="D63" s="5"/>
      <c r="E63" s="5"/>
      <c r="F63" s="5"/>
    </row>
    <row r="64" spans="1:6" ht="34.5" customHeight="1">
      <c r="A64" s="59"/>
      <c r="B64" s="6"/>
      <c r="C64" s="6"/>
      <c r="D64" s="6"/>
      <c r="E64" s="6"/>
      <c r="F64" s="6"/>
    </row>
  </sheetData>
  <mergeCells count="17">
    <mergeCell ref="A46:F47"/>
    <mergeCell ref="A25:F26"/>
    <mergeCell ref="A27:F28"/>
    <mergeCell ref="A29:F30"/>
    <mergeCell ref="A31:F31"/>
    <mergeCell ref="A48:F48"/>
    <mergeCell ref="A49:F49"/>
    <mergeCell ref="A50:F50"/>
    <mergeCell ref="A51:F51"/>
    <mergeCell ref="A52:F52"/>
    <mergeCell ref="A54:D54"/>
    <mergeCell ref="A55:D55"/>
    <mergeCell ref="A63:F63"/>
    <mergeCell ref="A56:F56"/>
    <mergeCell ref="A57:F57"/>
    <mergeCell ref="A2:D2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skilakou</cp:lastModifiedBy>
  <cp:lastPrinted>2011-11-21T14:16:38Z</cp:lastPrinted>
  <dcterms:created xsi:type="dcterms:W3CDTF">2011-10-31T13:01:36Z</dcterms:created>
  <dcterms:modified xsi:type="dcterms:W3CDTF">2011-11-21T14:16:39Z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